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uksg\Downloads\INs para PROJU\"/>
    </mc:Choice>
  </mc:AlternateContent>
  <bookViews>
    <workbookView xWindow="-120" yWindow="-120" windowWidth="20730" windowHeight="11160" tabRatio="714"/>
  </bookViews>
  <sheets>
    <sheet name="Instruções gerais " sheetId="3" r:id="rId1"/>
    <sheet name="Identificação " sheetId="2" r:id="rId2"/>
    <sheet name="Grupo 1" sheetId="7" r:id="rId3"/>
    <sheet name="Grupo 2" sheetId="13" r:id="rId4"/>
    <sheet name="Grupo 3" sheetId="14" r:id="rId5"/>
    <sheet name="Relatório para Validação" sheetId="15" r:id="rId6"/>
  </sheets>
  <externalReferences>
    <externalReference r:id="rId7"/>
  </externalReferences>
  <definedNames>
    <definedName name="Campus">[1]dados!$D$1:$Q$1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5" l="1"/>
  <c r="G3" i="14" l="1"/>
  <c r="G12" i="14" l="1"/>
  <c r="G20" i="14" l="1"/>
  <c r="F7" i="7"/>
  <c r="F6" i="7"/>
  <c r="F5" i="7"/>
  <c r="G22" i="14" l="1"/>
  <c r="G21" i="14"/>
  <c r="G19" i="14"/>
  <c r="G18" i="14"/>
  <c r="G5" i="14"/>
  <c r="G11" i="14"/>
  <c r="G10" i="14"/>
  <c r="G9" i="14"/>
  <c r="G6" i="14"/>
  <c r="F13" i="13"/>
  <c r="F10" i="13"/>
  <c r="F9" i="13"/>
  <c r="F8" i="13"/>
  <c r="F5" i="13"/>
  <c r="F4" i="13"/>
  <c r="F3" i="13"/>
  <c r="F10" i="7"/>
  <c r="F12" i="7"/>
  <c r="F3" i="7"/>
  <c r="F14" i="7" l="1"/>
  <c r="F16" i="13"/>
  <c r="G23" i="14"/>
</calcChain>
</file>

<file path=xl/sharedStrings.xml><?xml version="1.0" encoding="utf-8"?>
<sst xmlns="http://schemas.openxmlformats.org/spreadsheetml/2006/main" count="200" uniqueCount="137">
  <si>
    <t>RELATÓRIO DE ATIVIDADES COMPLEMENTARES -COENQ</t>
  </si>
  <si>
    <t xml:space="preserve">Nome: </t>
  </si>
  <si>
    <t xml:space="preserve">Ra: </t>
  </si>
  <si>
    <t>Data:</t>
  </si>
  <si>
    <t>1) Na segunda aba, identifique-se</t>
  </si>
  <si>
    <t xml:space="preserve">Pontuação </t>
  </si>
  <si>
    <t>Grupo 1- Atividades de complementação da formação social, humana e cultural</t>
  </si>
  <si>
    <t>Atividades</t>
  </si>
  <si>
    <t>Código da atividade</t>
  </si>
  <si>
    <t>Grupo 2- Atividades de cunho comunitário e de interesse coletivo</t>
  </si>
  <si>
    <t>Grupo 3- Atividades de iniciação científica, tecnológica e de formação profissional</t>
  </si>
  <si>
    <t>i</t>
  </si>
  <si>
    <t>ii</t>
  </si>
  <si>
    <t>iii</t>
  </si>
  <si>
    <t>iv</t>
  </si>
  <si>
    <t>v</t>
  </si>
  <si>
    <t>vi</t>
  </si>
  <si>
    <t>vii</t>
  </si>
  <si>
    <t>Participação em apresentação de eventos artísticos e culturais, tais como: banda marcial, camerata de sopro, teatro, coral, radioamadorismo e outras.</t>
  </si>
  <si>
    <t>Prática  de atividades artísticas e culturais frequentes, tais como: ensaio de banda, aula de instrumentos musicais, aula de teatro, aula de circo, entre outras.</t>
  </si>
  <si>
    <t xml:space="preserve">5 pontos/evento </t>
  </si>
  <si>
    <t>2 pontos/semestre</t>
  </si>
  <si>
    <t>5 pontos/40 horas</t>
  </si>
  <si>
    <t>5 pontos/idioma</t>
  </si>
  <si>
    <t>5 pontos/evento</t>
  </si>
  <si>
    <t>10 pontos/evento</t>
  </si>
  <si>
    <t>Máx 10 pontos acumulados nos itens i e ii.</t>
  </si>
  <si>
    <t>Limite</t>
  </si>
  <si>
    <t>Pontos solicitados em cada atividade</t>
  </si>
  <si>
    <t>Pontos obtidos no item</t>
  </si>
  <si>
    <t xml:space="preserve">5 pontos/semestre </t>
  </si>
  <si>
    <t>1 ponto/hora (máximo de 5 pontos por atividade)</t>
  </si>
  <si>
    <t>5 pontos/atividade</t>
  </si>
  <si>
    <t>1 ponto/doação</t>
  </si>
  <si>
    <t>2 pontos/visita</t>
  </si>
  <si>
    <t>Máx 10 pontos acumulados nos itens iii, iv e v.</t>
  </si>
  <si>
    <t>Atuação como ministrante em palestras técnicas, seminários, cursos da área específica, desde que não remunerados e de interesse da comunidade externa.</t>
  </si>
  <si>
    <t>5 pontos/semestre</t>
  </si>
  <si>
    <t>Participação em ações, cursos e eventos de extensão.</t>
  </si>
  <si>
    <t>viii</t>
  </si>
  <si>
    <t>ix</t>
  </si>
  <si>
    <t>x</t>
  </si>
  <si>
    <t>xi</t>
  </si>
  <si>
    <t>Organização de ações, cursos e eventos de extensão.</t>
  </si>
  <si>
    <t>Participação em projetos de extensão de interesse social e cunho assistencialista.</t>
  </si>
  <si>
    <t>Participação como apresentador de trabalhos em palestras, congressos e seminários de extensão ou publicações em anais e/ou resumos de eventos de extensão.</t>
  </si>
  <si>
    <t>4 pontos/atividade</t>
  </si>
  <si>
    <t>1 ponto/atividade</t>
  </si>
  <si>
    <t>10 pontos/projeto anual</t>
  </si>
  <si>
    <t>Máx 10 pontos acumulados nos itens viii, ix e x.</t>
  </si>
  <si>
    <t>Máx 10 pontos.</t>
  </si>
  <si>
    <t xml:space="preserve">Máx 10 pontos. </t>
  </si>
  <si>
    <t>2 pontos/atividade
(Local ou regional)</t>
  </si>
  <si>
    <t>3 pontos/atividade
(Nacional)</t>
  </si>
  <si>
    <t>5 pontos/atividade
(Internacional)</t>
  </si>
  <si>
    <t>xii</t>
  </si>
  <si>
    <t>xiii</t>
  </si>
  <si>
    <t>Participação em cursos extraordinários da sua área de formação, de fundamento científico ou de gestão e EAD inferiores a 30 horas, fora de eventos acadêmicos.</t>
  </si>
  <si>
    <t>Disciplinas EAD a partir de 30 horas não convalidadas.</t>
  </si>
  <si>
    <t>Participação em palestras, congressos e seminários técnico-científicos.</t>
  </si>
  <si>
    <t>Participação como apresentador de trabalhos em palestras, congressos e seminários técnico-científicos ou publicações em anais e/ou resumos de eventos técnico-científicos.</t>
  </si>
  <si>
    <t>Participação na comissão organizadora em eventos de caráter acadêmico (local, regional, nacional e internacional).</t>
  </si>
  <si>
    <t>vii. Participação como membro de apoio (staff) em eventos de caráter acadêmico (local, regional, nacional e internacional).</t>
  </si>
  <si>
    <t>Estágio não obrigatório ou monitoria.</t>
  </si>
  <si>
    <t>Trabalho com vínculo empregatício.</t>
  </si>
  <si>
    <t>Ser empreendedor (ex: ser dono ou sócio em empresas de start-up, empresas ligadas a incubadora/hotel tecnológico, microempresas, entre outros).</t>
  </si>
  <si>
    <t>Participação em visitas técnicas fora de eventos acadêmicos.</t>
  </si>
  <si>
    <t>0,1 ponto/hora</t>
  </si>
  <si>
    <t>0,2 ponto/hora (máximo de 2 pontos/evento)</t>
  </si>
  <si>
    <t>15 pontos/publicação</t>
  </si>
  <si>
    <t>12 pontos/publicação</t>
  </si>
  <si>
    <t>9 pontos/publicação</t>
  </si>
  <si>
    <t>6 pontos/publicação</t>
  </si>
  <si>
    <t>3 pontos/publicação</t>
  </si>
  <si>
    <t>Consultar FI/JCR/SJR e orientação da Capes/Cnpq</t>
  </si>
  <si>
    <t>0,05 ponto/hora</t>
  </si>
  <si>
    <t>0,5 ponto/visita</t>
  </si>
  <si>
    <t>Máx 5 pontos.</t>
  </si>
  <si>
    <t>Máx 5 pontos acumulados nos itens i e ii.</t>
  </si>
  <si>
    <t>Máx 6 pontos.</t>
  </si>
  <si>
    <t>Máx 20 pontos.</t>
  </si>
  <si>
    <t>Máx 15 pontos.</t>
  </si>
  <si>
    <t>Total Grupo 3</t>
  </si>
  <si>
    <t>Total Grupo 2</t>
  </si>
  <si>
    <t>Total Grupo 1</t>
  </si>
  <si>
    <t>A1
A2
FI ≥ 1,4</t>
  </si>
  <si>
    <t>A3
A4
0,7 ≤ FI &lt; 1,4</t>
  </si>
  <si>
    <t>B1
B2
0,35 ≤ FI &lt; 0,7</t>
  </si>
  <si>
    <t>B3
B4
FI &lt; 0,35</t>
  </si>
  <si>
    <t>C
Sem FI</t>
  </si>
  <si>
    <t>Sem Qualis</t>
  </si>
  <si>
    <t>1 ponto/evento</t>
  </si>
  <si>
    <t>Máx 10 pontos</t>
  </si>
  <si>
    <t>10 pontos/atividade</t>
  </si>
  <si>
    <t>Intercâmbio de trabalho na área de formação profissional.</t>
  </si>
  <si>
    <t>Máx 10 pontos acumulados nos itens x e xi.</t>
  </si>
  <si>
    <t>Máx 10 pontos acumulados nos itens v, vi e vii.</t>
  </si>
  <si>
    <t>Máx 10 pontos acumulados nos itens viii e ix.</t>
  </si>
  <si>
    <t>ATIVIDADES COMPLEMENTARES</t>
  </si>
  <si>
    <t>Relatório final de avaliação</t>
  </si>
  <si>
    <t>Nome do aluno:</t>
  </si>
  <si>
    <t>Data de Aprovação:</t>
  </si>
  <si>
    <t>RA do Aluno:</t>
  </si>
  <si>
    <t>Resumo da pontuação:</t>
  </si>
  <si>
    <t>Grupo 1:</t>
  </si>
  <si>
    <t>Grupo 2:</t>
  </si>
  <si>
    <t>Grupo 3:</t>
  </si>
  <si>
    <t>pontos</t>
  </si>
  <si>
    <t>Pontuação final:</t>
  </si>
  <si>
    <t>Situação final:</t>
  </si>
  <si>
    <t>Grupo</t>
  </si>
  <si>
    <t>Descrição da atividade</t>
  </si>
  <si>
    <t>Pontuação</t>
  </si>
  <si>
    <t>Nome do aluno</t>
  </si>
  <si>
    <t>Professor Responsável pelas Atividades de Horas Complementares</t>
  </si>
  <si>
    <t xml:space="preserve">2) Preencha as ponduações das atividades realizadas nas planilhas "Grupo 1", "Grupo 2" e "Grupo 3". </t>
  </si>
  <si>
    <t>5) Aguarde a conferência e o retorno da validação por parte do Professor responsável pelas Atividades Complementares</t>
  </si>
  <si>
    <t>3) Em seguida, clique no botão gerar relatório na planilha "Relatório para Validação" para conferir sua pontuação. Obs: para que o relatório possa ser gerado é necessário que seu Excel esteja habilitado para Macro e em alguns casos a permissão é solicitada ao abrir o arquivo.</t>
  </si>
  <si>
    <r>
      <t xml:space="preserve">4) Salve o arquivo e envie ao Professor responsável pelas Atividades Complementares, juntamente com a </t>
    </r>
    <r>
      <rPr>
        <b/>
        <sz val="12"/>
        <color theme="1"/>
        <rFont val="Arial"/>
        <family val="2"/>
      </rPr>
      <t>documentação comprobatória escaneada de forma organizada</t>
    </r>
    <r>
      <rPr>
        <sz val="12"/>
        <color theme="1"/>
        <rFont val="Arial"/>
        <family val="2"/>
      </rPr>
      <t xml:space="preserve">, apresentando no e-mail uma listagem que associe os títulos das atividades nos certificados ao grupo e código da atividade que deseja validar. </t>
    </r>
  </si>
  <si>
    <t>Participação como atleta em eventos de atividades esportivas (ex: jogos de inter-atléticas, jogos do Engenharíadas, eventos de confederações esportivas, entre outros). Obs: jogos de azar não são considerados.</t>
  </si>
  <si>
    <t>Prática de atividades esportivas regulares (ex: musculação, dança, luta, clube de corrida, entre outros).</t>
  </si>
  <si>
    <t>Participação em eventos de board games e competições de e-sports.</t>
  </si>
  <si>
    <t>Participação em cursos ou trabalho fora da área de formação de caráter social, humano e cultural.</t>
  </si>
  <si>
    <t>Participação em cursos de língua estrangeira – Obs: são necessários serem níveis de idioma distintos (ex: básico, intermediário, avançado, fluente) ou idiomas diferentes (ex: inglês e francês, inglês e espanhol, entre outros).</t>
  </si>
  <si>
    <t>Comprovação de proficiência em língua estrangeira. (ex: TOEFL, FCE, IELTS, Sciele, DaF, DALF, DELF, TCF, entre outros).</t>
  </si>
  <si>
    <t>Intercâmbio para aprimoramento de língua estrangeira (curso ou experiência de trabalho fora da área de formação, por um período mínimo de 15 dias).</t>
  </si>
  <si>
    <t>Participação em eventos de caráter artístico ou cultural (ex: exposição de quadros, saraus de poesia, concursos de fotos, concursos de fantasia, oficinas de desenho ou pintura, entre outros).</t>
  </si>
  <si>
    <t>Organização de eventos de caráter artístico, cultural ou esportivo (ex: exposição de quadros, saraus de poesia, concursos de fotos, concursos de fantasia, olimpíadas esportivas, board games e e-sports, entre outros).</t>
  </si>
  <si>
    <t>Participação efetiva em diretórios estudantis, centros acadêmicos, empresas júnior, PET, entidades de classe, conselhos e colegiados internos à Instituição.</t>
  </si>
  <si>
    <t>Participação efetiva em trabalho voluntário, atividades comunitárias, CIPAS, associações de bairros, brigadas de incêndio e associações escolares; (ex: mesário em eleição, PEPA, Engenharia Solidária, atividades de caráter religioso, entre outros).</t>
  </si>
  <si>
    <t>Organização de atividades beneficentes (ex: campanhas de arrecadação de alimentos, agasalhos, brinquedos, visitas a asilos e orfanatos, entre outras).</t>
  </si>
  <si>
    <t>Participação como doador em atividades beneficentes (ex: campanhas de arrecadação de alimentos, agasalhos, brinquedos, cestas básicas, doação de sangue, entre outras).</t>
  </si>
  <si>
    <t>Participação como visitante em atividades beneficentes (ex: visitas a asilos, orfanatos, entidades carentes, entre outras).</t>
  </si>
  <si>
    <t>Engajamento como docente não remunerado em cursos preparatórios e de reforço escolar (ex: cursinhos pré-vestibular, cursinho comunitário Feldman, entre outros).</t>
  </si>
  <si>
    <t>Participação em iniciação científica e tecnológica.</t>
  </si>
  <si>
    <t xml:space="preserve">viii. Publicações em revistas técnicas e científicas.
Obs: quando a revista possuir Qualis, prevalece o Qualis sobre o fator de impacto.
</t>
  </si>
  <si>
    <t>Joel Fernando Nicoleti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</si>
</sst>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0" fillId="3" borderId="0" xfId="0" applyFill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" fontId="0" fillId="3" borderId="0" xfId="0" applyNumberFormat="1" applyFill="1" applyProtection="1"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/>
    <xf numFmtId="0" fontId="6" fillId="0" borderId="15" xfId="0" applyFont="1" applyBorder="1" applyAlignment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 vertical="top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95250</xdr:rowOff>
    </xdr:from>
    <xdr:to>
      <xdr:col>15</xdr:col>
      <xdr:colOff>476249</xdr:colOff>
      <xdr:row>9</xdr:row>
      <xdr:rowOff>174575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8F1E25-701E-4D3E-8672-6A0A3037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5250"/>
          <a:ext cx="7524749" cy="179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0</xdr:row>
      <xdr:rowOff>82599</xdr:rowOff>
    </xdr:from>
    <xdr:to>
      <xdr:col>15</xdr:col>
      <xdr:colOff>476250</xdr:colOff>
      <xdr:row>9</xdr:row>
      <xdr:rowOff>161924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8E4A6A6-DF5E-4A84-8A08-A6CEC799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1" y="82599"/>
          <a:ext cx="7524749" cy="179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219075</xdr:rowOff>
    </xdr:from>
    <xdr:to>
      <xdr:col>10</xdr:col>
      <xdr:colOff>219075</xdr:colOff>
      <xdr:row>8</xdr:row>
      <xdr:rowOff>180975</xdr:rowOff>
    </xdr:to>
    <xdr:sp macro="[0]!Planilha6.Relatorio" textlink="">
      <xdr:nvSpPr>
        <xdr:cNvPr id="2" name="Elipse 1"/>
        <xdr:cNvSpPr/>
      </xdr:nvSpPr>
      <xdr:spPr>
        <a:xfrm>
          <a:off x="6934200" y="409575"/>
          <a:ext cx="3143250" cy="1343025"/>
        </a:xfrm>
        <a:prstGeom prst="ellipse">
          <a:avLst/>
        </a:prstGeom>
        <a:solidFill>
          <a:srgbClr val="00206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Gerar Relatório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/Desktop/Planilhas_Atividades_Complementares_Metrica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. Realizadas no ano"/>
      <sheetName val="Ativ. Planejadas ano seguinte"/>
      <sheetName val="Descrição"/>
      <sheetName val="dados"/>
    </sheetNames>
    <sheetDataSet>
      <sheetData sheetId="0"/>
      <sheetData sheetId="1" refreshError="1"/>
      <sheetData sheetId="2" refreshError="1"/>
      <sheetData sheetId="3">
        <row r="1">
          <cell r="D1" t="str">
            <v>Apucarana</v>
          </cell>
          <cell r="E1" t="str">
            <v>Campo Mourão</v>
          </cell>
          <cell r="F1" t="str">
            <v>Cornélio Procópio</v>
          </cell>
          <cell r="G1" t="str">
            <v>Curitiba</v>
          </cell>
          <cell r="H1" t="str">
            <v>Dois Vizinhos</v>
          </cell>
          <cell r="I1" t="str">
            <v>Francisco Beltrão</v>
          </cell>
          <cell r="J1" t="str">
            <v>Guarapuava</v>
          </cell>
          <cell r="K1" t="str">
            <v>Londrina</v>
          </cell>
          <cell r="L1" t="str">
            <v>Medianeira</v>
          </cell>
          <cell r="M1" t="str">
            <v>Pato Branco</v>
          </cell>
          <cell r="N1" t="str">
            <v>Ponta Grossa</v>
          </cell>
          <cell r="O1" t="str">
            <v>Reitoria</v>
          </cell>
          <cell r="P1" t="str">
            <v>Santa Helena</v>
          </cell>
          <cell r="Q1" t="str">
            <v>Toledo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D83"/>
  <sheetViews>
    <sheetView tabSelected="1" workbookViewId="0"/>
  </sheetViews>
  <sheetFormatPr defaultRowHeight="14.5" x14ac:dyDescent="0.35"/>
  <sheetData>
    <row r="1" spans="1:30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5" x14ac:dyDescent="0.35">
      <c r="A12" s="1"/>
      <c r="B12" s="1"/>
      <c r="C12" s="1"/>
      <c r="D12" s="2" t="s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5" x14ac:dyDescent="0.35">
      <c r="A13" s="1"/>
      <c r="B13" s="1"/>
      <c r="C13" s="1"/>
      <c r="D13" s="2" t="s">
        <v>115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35">
      <c r="A14" s="1"/>
      <c r="B14" s="1"/>
      <c r="C14" s="1"/>
      <c r="D14" s="31" t="s">
        <v>117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5">
      <c r="A15" s="1"/>
      <c r="B15" s="1"/>
      <c r="C15" s="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35">
      <c r="A16" s="1"/>
      <c r="B16" s="1"/>
      <c r="C16" s="1"/>
      <c r="D16" s="30" t="s">
        <v>118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8" customHeight="1" x14ac:dyDescent="0.35">
      <c r="A17" s="1"/>
      <c r="B17" s="1"/>
      <c r="C17" s="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5" x14ac:dyDescent="0.35">
      <c r="A18" s="1"/>
      <c r="B18" s="1"/>
      <c r="C18" s="1"/>
      <c r="D18" s="2" t="s">
        <v>116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</sheetData>
  <mergeCells count="2">
    <mergeCell ref="D16:T17"/>
    <mergeCell ref="D14:S1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U41"/>
  <sheetViews>
    <sheetView workbookViewId="0">
      <selection activeCell="E18" sqref="E18"/>
    </sheetView>
  </sheetViews>
  <sheetFormatPr defaultRowHeight="14.5" x14ac:dyDescent="0.35"/>
  <sheetData>
    <row r="1" spans="1: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3" x14ac:dyDescent="0.5">
      <c r="A12" s="1"/>
      <c r="B12" s="1"/>
      <c r="C12" s="1"/>
      <c r="D12" s="32" t="s"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"/>
      <c r="R12" s="1"/>
      <c r="S12" s="1"/>
      <c r="T12" s="1"/>
      <c r="U12" s="1"/>
    </row>
    <row r="13" spans="1: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5" x14ac:dyDescent="0.35">
      <c r="A14" s="1"/>
      <c r="B14" s="1"/>
      <c r="C14" s="1"/>
      <c r="D14" s="2" t="s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</row>
    <row r="15" spans="1:21" ht="15.5" x14ac:dyDescent="0.35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5" x14ac:dyDescent="0.35">
      <c r="A16" s="1"/>
      <c r="B16" s="1"/>
      <c r="C16" s="1"/>
      <c r="D16" s="2" t="s">
        <v>2</v>
      </c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5" x14ac:dyDescent="0.35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5" x14ac:dyDescent="0.35">
      <c r="A18" s="1"/>
      <c r="B18" s="1"/>
      <c r="C18" s="1"/>
      <c r="D18" s="2" t="s">
        <v>3</v>
      </c>
      <c r="E18" s="23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 algorithmName="SHA-512" hashValue="+Ai4nbS9f6FOHRhv7/gshWt34RDswrWn/bsZF+S8jJuyJevosIn6jvGTFOiPU0sZWhjkDHmhhWAu7FFAeCHDIQ==" saltValue="gWU3YxYBRDwwDADopIoDwQ==" spinCount="100000" sheet="1" objects="1" scenarios="1"/>
  <mergeCells count="1">
    <mergeCell ref="D12:P1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F14"/>
  <sheetViews>
    <sheetView topLeftCell="A4" zoomScale="70" zoomScaleNormal="70" workbookViewId="0">
      <selection activeCell="B3" sqref="B3:B13"/>
    </sheetView>
  </sheetViews>
  <sheetFormatPr defaultRowHeight="14.5" x14ac:dyDescent="0.35"/>
  <cols>
    <col min="1" max="1" width="23.453125" bestFit="1" customWidth="1"/>
    <col min="2" max="2" width="56.90625" customWidth="1"/>
    <col min="3" max="3" width="21.1796875" bestFit="1" customWidth="1"/>
    <col min="4" max="4" width="19.1796875" customWidth="1"/>
    <col min="5" max="5" width="42.81640625" bestFit="1" customWidth="1"/>
    <col min="6" max="6" width="27.1796875" bestFit="1" customWidth="1"/>
  </cols>
  <sheetData>
    <row r="1" spans="1:6" ht="20" x14ac:dyDescent="0.35">
      <c r="A1" s="33" t="s">
        <v>6</v>
      </c>
      <c r="B1" s="34"/>
      <c r="C1" s="34"/>
      <c r="D1" s="34"/>
      <c r="E1" s="34"/>
      <c r="F1" s="35"/>
    </row>
    <row r="2" spans="1:6" ht="15.5" x14ac:dyDescent="0.35">
      <c r="A2" s="8" t="s">
        <v>8</v>
      </c>
      <c r="B2" s="8" t="s">
        <v>7</v>
      </c>
      <c r="C2" s="8" t="s">
        <v>5</v>
      </c>
      <c r="D2" s="8" t="s">
        <v>27</v>
      </c>
      <c r="E2" s="8" t="s">
        <v>28</v>
      </c>
      <c r="F2" s="8" t="s">
        <v>29</v>
      </c>
    </row>
    <row r="3" spans="1:6" s="5" customFormat="1" ht="82.5" customHeight="1" x14ac:dyDescent="0.35">
      <c r="A3" s="10" t="s">
        <v>11</v>
      </c>
      <c r="B3" s="11" t="s">
        <v>119</v>
      </c>
      <c r="C3" s="11" t="s">
        <v>20</v>
      </c>
      <c r="D3" s="36" t="s">
        <v>26</v>
      </c>
      <c r="E3" s="3"/>
      <c r="F3" s="39">
        <f>IF((E3+E4)&gt;10,10,(E3+E4))</f>
        <v>0</v>
      </c>
    </row>
    <row r="4" spans="1:6" ht="54.75" customHeight="1" x14ac:dyDescent="0.35">
      <c r="A4" s="10" t="s">
        <v>12</v>
      </c>
      <c r="B4" s="11" t="s">
        <v>120</v>
      </c>
      <c r="C4" s="10" t="s">
        <v>21</v>
      </c>
      <c r="D4" s="37"/>
      <c r="E4" s="3"/>
      <c r="F4" s="41"/>
    </row>
    <row r="5" spans="1:6" ht="54.75" customHeight="1" x14ac:dyDescent="0.35">
      <c r="A5" s="15" t="s">
        <v>13</v>
      </c>
      <c r="B5" s="12" t="s">
        <v>121</v>
      </c>
      <c r="C5" s="15" t="s">
        <v>91</v>
      </c>
      <c r="D5" s="12" t="s">
        <v>92</v>
      </c>
      <c r="E5" s="3"/>
      <c r="F5" s="14">
        <f>IF((E5)&gt;10,10,(E5))</f>
        <v>0</v>
      </c>
    </row>
    <row r="6" spans="1:6" ht="54.75" customHeight="1" x14ac:dyDescent="0.35">
      <c r="A6" s="15" t="s">
        <v>14</v>
      </c>
      <c r="B6" s="12" t="s">
        <v>122</v>
      </c>
      <c r="C6" s="15" t="s">
        <v>22</v>
      </c>
      <c r="D6" s="12" t="s">
        <v>92</v>
      </c>
      <c r="E6" s="3"/>
      <c r="F6" s="14">
        <f>IF((E6)&gt;10,10,(E6))</f>
        <v>0</v>
      </c>
    </row>
    <row r="7" spans="1:6" ht="84" customHeight="1" x14ac:dyDescent="0.35">
      <c r="A7" s="10" t="s">
        <v>15</v>
      </c>
      <c r="B7" s="11" t="s">
        <v>123</v>
      </c>
      <c r="C7" s="10" t="s">
        <v>22</v>
      </c>
      <c r="D7" s="36" t="s">
        <v>96</v>
      </c>
      <c r="E7" s="3"/>
      <c r="F7" s="39">
        <f>IF((E7+E8+E9)&gt;10,10,(E7+E8+E9))</f>
        <v>0</v>
      </c>
    </row>
    <row r="8" spans="1:6" ht="51.5" customHeight="1" x14ac:dyDescent="0.35">
      <c r="A8" s="10" t="s">
        <v>16</v>
      </c>
      <c r="B8" s="11" t="s">
        <v>124</v>
      </c>
      <c r="C8" s="10" t="s">
        <v>23</v>
      </c>
      <c r="D8" s="38"/>
      <c r="E8" s="3"/>
      <c r="F8" s="40"/>
    </row>
    <row r="9" spans="1:6" ht="47" customHeight="1" x14ac:dyDescent="0.35">
      <c r="A9" s="15" t="s">
        <v>17</v>
      </c>
      <c r="B9" s="12" t="s">
        <v>125</v>
      </c>
      <c r="C9" s="15" t="s">
        <v>93</v>
      </c>
      <c r="D9" s="37"/>
      <c r="E9" s="3"/>
      <c r="F9" s="41"/>
    </row>
    <row r="10" spans="1:6" ht="58.5" customHeight="1" x14ac:dyDescent="0.35">
      <c r="A10" s="10" t="s">
        <v>39</v>
      </c>
      <c r="B10" s="11" t="s">
        <v>18</v>
      </c>
      <c r="C10" s="10" t="s">
        <v>24</v>
      </c>
      <c r="D10" s="36" t="s">
        <v>97</v>
      </c>
      <c r="E10" s="3"/>
      <c r="F10" s="39">
        <f t="shared" ref="F10" si="0">IF((E10+E11)&gt;10,10,(E10+E11))</f>
        <v>0</v>
      </c>
    </row>
    <row r="11" spans="1:6" ht="58.5" customHeight="1" x14ac:dyDescent="0.35">
      <c r="A11" s="10" t="s">
        <v>40</v>
      </c>
      <c r="B11" s="11" t="s">
        <v>19</v>
      </c>
      <c r="C11" s="10" t="s">
        <v>21</v>
      </c>
      <c r="D11" s="37"/>
      <c r="E11" s="3"/>
      <c r="F11" s="41"/>
    </row>
    <row r="12" spans="1:6" ht="69" customHeight="1" x14ac:dyDescent="0.35">
      <c r="A12" s="10" t="s">
        <v>41</v>
      </c>
      <c r="B12" s="11" t="s">
        <v>126</v>
      </c>
      <c r="C12" s="10" t="s">
        <v>24</v>
      </c>
      <c r="D12" s="36" t="s">
        <v>95</v>
      </c>
      <c r="E12" s="3"/>
      <c r="F12" s="39">
        <f t="shared" ref="F12" si="1">IF((E12+E13)&gt;10,10,(E12+E13))</f>
        <v>0</v>
      </c>
    </row>
    <row r="13" spans="1:6" ht="82.5" customHeight="1" x14ac:dyDescent="0.35">
      <c r="A13" s="10" t="s">
        <v>42</v>
      </c>
      <c r="B13" s="11" t="s">
        <v>127</v>
      </c>
      <c r="C13" s="10" t="s">
        <v>25</v>
      </c>
      <c r="D13" s="37"/>
      <c r="E13" s="3"/>
      <c r="F13" s="41"/>
    </row>
    <row r="14" spans="1:6" ht="15.5" x14ac:dyDescent="0.35">
      <c r="A14" s="42" t="s">
        <v>84</v>
      </c>
      <c r="B14" s="42"/>
      <c r="C14" s="42"/>
      <c r="D14" s="42"/>
      <c r="E14" s="42"/>
      <c r="F14" s="9">
        <f>IF(SUM(F3:F13)&gt;30,30,SUM(F3:F13))</f>
        <v>0</v>
      </c>
    </row>
  </sheetData>
  <mergeCells count="10">
    <mergeCell ref="A1:F1"/>
    <mergeCell ref="D3:D4"/>
    <mergeCell ref="D7:D9"/>
    <mergeCell ref="F7:F9"/>
    <mergeCell ref="A14:E14"/>
    <mergeCell ref="D10:D11"/>
    <mergeCell ref="D12:D13"/>
    <mergeCell ref="F3:F4"/>
    <mergeCell ref="F10:F11"/>
    <mergeCell ref="F12:F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F16"/>
  <sheetViews>
    <sheetView zoomScale="70" zoomScaleNormal="70" workbookViewId="0">
      <selection sqref="A1:F1"/>
    </sheetView>
  </sheetViews>
  <sheetFormatPr defaultColWidth="9.1796875" defaultRowHeight="14.5" x14ac:dyDescent="0.35"/>
  <cols>
    <col min="1" max="1" width="23.453125" style="6" bestFit="1" customWidth="1"/>
    <col min="2" max="2" width="57.1796875" style="6" customWidth="1"/>
    <col min="3" max="3" width="20" style="6" bestFit="1" customWidth="1"/>
    <col min="4" max="4" width="17.1796875" style="6" bestFit="1" customWidth="1"/>
    <col min="5" max="5" width="42.81640625" style="6" bestFit="1" customWidth="1"/>
    <col min="6" max="6" width="27.1796875" style="6" bestFit="1" customWidth="1"/>
    <col min="7" max="16384" width="9.1796875" style="6"/>
  </cols>
  <sheetData>
    <row r="1" spans="1:6" ht="20" x14ac:dyDescent="0.35">
      <c r="A1" s="33" t="s">
        <v>9</v>
      </c>
      <c r="B1" s="34"/>
      <c r="C1" s="34"/>
      <c r="D1" s="34"/>
      <c r="E1" s="34"/>
      <c r="F1" s="35"/>
    </row>
    <row r="2" spans="1:6" ht="15.5" x14ac:dyDescent="0.35">
      <c r="A2" s="8" t="s">
        <v>8</v>
      </c>
      <c r="B2" s="8" t="s">
        <v>7</v>
      </c>
      <c r="C2" s="8" t="s">
        <v>5</v>
      </c>
      <c r="D2" s="8" t="s">
        <v>27</v>
      </c>
      <c r="E2" s="8" t="s">
        <v>28</v>
      </c>
      <c r="F2" s="8" t="s">
        <v>29</v>
      </c>
    </row>
    <row r="3" spans="1:6" ht="64.5" customHeight="1" x14ac:dyDescent="0.35">
      <c r="A3" s="10" t="s">
        <v>11</v>
      </c>
      <c r="B3" s="11" t="s">
        <v>128</v>
      </c>
      <c r="C3" s="11" t="s">
        <v>30</v>
      </c>
      <c r="D3" s="11" t="s">
        <v>50</v>
      </c>
      <c r="E3" s="3"/>
      <c r="F3" s="10">
        <f>IF((E3)&gt;10,10,(E3))</f>
        <v>0</v>
      </c>
    </row>
    <row r="4" spans="1:6" ht="77.5" x14ac:dyDescent="0.35">
      <c r="A4" s="10" t="s">
        <v>12</v>
      </c>
      <c r="B4" s="11" t="s">
        <v>129</v>
      </c>
      <c r="C4" s="11" t="s">
        <v>31</v>
      </c>
      <c r="D4" s="11" t="s">
        <v>50</v>
      </c>
      <c r="E4" s="3"/>
      <c r="F4" s="10">
        <f>IF((E4)&gt;10,10,(E4))</f>
        <v>0</v>
      </c>
    </row>
    <row r="5" spans="1:6" ht="46.5" x14ac:dyDescent="0.35">
      <c r="A5" s="10" t="s">
        <v>13</v>
      </c>
      <c r="B5" s="11" t="s">
        <v>130</v>
      </c>
      <c r="C5" s="10" t="s">
        <v>32</v>
      </c>
      <c r="D5" s="43" t="s">
        <v>35</v>
      </c>
      <c r="E5" s="3"/>
      <c r="F5" s="43">
        <f>IF((E5+E6+E7)&gt;10,10,(E5+E6+E7))</f>
        <v>0</v>
      </c>
    </row>
    <row r="6" spans="1:6" ht="62" x14ac:dyDescent="0.35">
      <c r="A6" s="10" t="s">
        <v>14</v>
      </c>
      <c r="B6" s="11" t="s">
        <v>131</v>
      </c>
      <c r="C6" s="10" t="s">
        <v>33</v>
      </c>
      <c r="D6" s="43"/>
      <c r="E6" s="3"/>
      <c r="F6" s="43"/>
    </row>
    <row r="7" spans="1:6" ht="46.5" x14ac:dyDescent="0.35">
      <c r="A7" s="10" t="s">
        <v>15</v>
      </c>
      <c r="B7" s="11" t="s">
        <v>132</v>
      </c>
      <c r="C7" s="10" t="s">
        <v>34</v>
      </c>
      <c r="D7" s="43"/>
      <c r="E7" s="3"/>
      <c r="F7" s="43"/>
    </row>
    <row r="8" spans="1:6" ht="54" customHeight="1" x14ac:dyDescent="0.35">
      <c r="A8" s="10" t="s">
        <v>16</v>
      </c>
      <c r="B8" s="11" t="s">
        <v>36</v>
      </c>
      <c r="C8" s="10" t="s">
        <v>32</v>
      </c>
      <c r="D8" s="13" t="s">
        <v>51</v>
      </c>
      <c r="E8" s="3"/>
      <c r="F8" s="10">
        <f>IF((E8)&gt;10,10,(E8))</f>
        <v>0</v>
      </c>
    </row>
    <row r="9" spans="1:6" ht="46.5" x14ac:dyDescent="0.35">
      <c r="A9" s="10" t="s">
        <v>17</v>
      </c>
      <c r="B9" s="11" t="s">
        <v>133</v>
      </c>
      <c r="C9" s="10" t="s">
        <v>37</v>
      </c>
      <c r="D9" s="11" t="s">
        <v>50</v>
      </c>
      <c r="E9" s="3"/>
      <c r="F9" s="10">
        <f>IF((E9)&gt;10,10,(E9))</f>
        <v>0</v>
      </c>
    </row>
    <row r="10" spans="1:6" ht="22.5" customHeight="1" x14ac:dyDescent="0.35">
      <c r="A10" s="10" t="s">
        <v>39</v>
      </c>
      <c r="B10" s="11" t="s">
        <v>38</v>
      </c>
      <c r="C10" s="10" t="s">
        <v>47</v>
      </c>
      <c r="D10" s="36" t="s">
        <v>49</v>
      </c>
      <c r="E10" s="3"/>
      <c r="F10" s="44">
        <f>IF((E10+E11+E12)&gt;10,10,(E10+E11+E12))</f>
        <v>0</v>
      </c>
    </row>
    <row r="11" spans="1:6" ht="19.5" customHeight="1" x14ac:dyDescent="0.35">
      <c r="A11" s="10" t="s">
        <v>40</v>
      </c>
      <c r="B11" s="11" t="s">
        <v>43</v>
      </c>
      <c r="C11" s="10" t="s">
        <v>46</v>
      </c>
      <c r="D11" s="38"/>
      <c r="E11" s="3"/>
      <c r="F11" s="44"/>
    </row>
    <row r="12" spans="1:6" ht="34.5" customHeight="1" x14ac:dyDescent="0.35">
      <c r="A12" s="10" t="s">
        <v>41</v>
      </c>
      <c r="B12" s="11" t="s">
        <v>44</v>
      </c>
      <c r="C12" s="11" t="s">
        <v>48</v>
      </c>
      <c r="D12" s="37"/>
      <c r="E12" s="3"/>
      <c r="F12" s="44"/>
    </row>
    <row r="13" spans="1:6" ht="34.5" customHeight="1" x14ac:dyDescent="0.35">
      <c r="A13" s="39" t="s">
        <v>42</v>
      </c>
      <c r="B13" s="36" t="s">
        <v>45</v>
      </c>
      <c r="C13" s="11" t="s">
        <v>52</v>
      </c>
      <c r="D13" s="36" t="s">
        <v>50</v>
      </c>
      <c r="E13" s="3"/>
      <c r="F13" s="44">
        <f>IF((E13+E14+E15)&gt;10,10,(E13+E14+E15))</f>
        <v>0</v>
      </c>
    </row>
    <row r="14" spans="1:6" ht="34.5" customHeight="1" x14ac:dyDescent="0.35">
      <c r="A14" s="40"/>
      <c r="B14" s="38"/>
      <c r="C14" s="11" t="s">
        <v>53</v>
      </c>
      <c r="D14" s="38"/>
      <c r="E14" s="3"/>
      <c r="F14" s="44"/>
    </row>
    <row r="15" spans="1:6" ht="36.75" customHeight="1" x14ac:dyDescent="0.35">
      <c r="A15" s="41"/>
      <c r="B15" s="37"/>
      <c r="C15" s="11" t="s">
        <v>54</v>
      </c>
      <c r="D15" s="37"/>
      <c r="E15" s="3"/>
      <c r="F15" s="44"/>
    </row>
    <row r="16" spans="1:6" ht="15.5" x14ac:dyDescent="0.35">
      <c r="A16" s="42" t="s">
        <v>83</v>
      </c>
      <c r="B16" s="42"/>
      <c r="C16" s="42"/>
      <c r="D16" s="42"/>
      <c r="E16" s="42"/>
      <c r="F16" s="9">
        <f>SUM(F3:F15)</f>
        <v>0</v>
      </c>
    </row>
  </sheetData>
  <mergeCells count="10">
    <mergeCell ref="A1:F1"/>
    <mergeCell ref="A16:E16"/>
    <mergeCell ref="D5:D7"/>
    <mergeCell ref="F5:F7"/>
    <mergeCell ref="D10:D12"/>
    <mergeCell ref="F10:F12"/>
    <mergeCell ref="A13:A15"/>
    <mergeCell ref="B13:B15"/>
    <mergeCell ref="D13:D15"/>
    <mergeCell ref="F13:F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G23"/>
  <sheetViews>
    <sheetView topLeftCell="A11" zoomScale="85" zoomScaleNormal="85" workbookViewId="0">
      <selection activeCell="B3" sqref="B3:C22"/>
    </sheetView>
  </sheetViews>
  <sheetFormatPr defaultRowHeight="14.5" x14ac:dyDescent="0.35"/>
  <cols>
    <col min="1" max="1" width="23.453125" bestFit="1" customWidth="1"/>
    <col min="2" max="2" width="39" customWidth="1"/>
    <col min="3" max="3" width="15.453125" customWidth="1"/>
    <col min="4" max="4" width="24.453125" customWidth="1"/>
    <col min="5" max="5" width="16.81640625" customWidth="1"/>
    <col min="6" max="6" width="42.81640625" bestFit="1" customWidth="1"/>
    <col min="7" max="7" width="27.1796875" bestFit="1" customWidth="1"/>
  </cols>
  <sheetData>
    <row r="1" spans="1:7" ht="20" x14ac:dyDescent="0.4">
      <c r="A1" s="45" t="s">
        <v>10</v>
      </c>
      <c r="B1" s="46"/>
      <c r="C1" s="46"/>
      <c r="D1" s="46"/>
      <c r="E1" s="46"/>
      <c r="F1" s="46"/>
      <c r="G1" s="47"/>
    </row>
    <row r="2" spans="1:7" ht="15.5" x14ac:dyDescent="0.35">
      <c r="A2" s="8" t="s">
        <v>8</v>
      </c>
      <c r="B2" s="56" t="s">
        <v>7</v>
      </c>
      <c r="C2" s="57"/>
      <c r="D2" s="8" t="s">
        <v>5</v>
      </c>
      <c r="E2" s="8" t="s">
        <v>27</v>
      </c>
      <c r="F2" s="8" t="s">
        <v>28</v>
      </c>
      <c r="G2" s="8" t="s">
        <v>29</v>
      </c>
    </row>
    <row r="3" spans="1:7" ht="69.75" customHeight="1" x14ac:dyDescent="0.35">
      <c r="A3" s="10" t="s">
        <v>11</v>
      </c>
      <c r="B3" s="48" t="s">
        <v>57</v>
      </c>
      <c r="C3" s="49"/>
      <c r="D3" s="11" t="s">
        <v>47</v>
      </c>
      <c r="E3" s="36" t="s">
        <v>78</v>
      </c>
      <c r="F3" s="3"/>
      <c r="G3" s="39">
        <f>IF((F3+F4)&gt;5,5,(F3+F4))</f>
        <v>0</v>
      </c>
    </row>
    <row r="4" spans="1:7" ht="39" customHeight="1" x14ac:dyDescent="0.35">
      <c r="A4" s="10" t="s">
        <v>12</v>
      </c>
      <c r="B4" s="48" t="s">
        <v>58</v>
      </c>
      <c r="C4" s="49"/>
      <c r="D4" s="11" t="s">
        <v>67</v>
      </c>
      <c r="E4" s="37"/>
      <c r="F4" s="3"/>
      <c r="G4" s="41"/>
    </row>
    <row r="5" spans="1:7" ht="39.75" customHeight="1" x14ac:dyDescent="0.35">
      <c r="A5" s="10" t="s">
        <v>13</v>
      </c>
      <c r="B5" s="48" t="s">
        <v>59</v>
      </c>
      <c r="C5" s="49"/>
      <c r="D5" s="10" t="s">
        <v>47</v>
      </c>
      <c r="E5" s="11" t="s">
        <v>77</v>
      </c>
      <c r="F5" s="3"/>
      <c r="G5" s="10">
        <f>IF((F5)&gt;5,5,(F5))</f>
        <v>0</v>
      </c>
    </row>
    <row r="6" spans="1:7" ht="36" customHeight="1" x14ac:dyDescent="0.35">
      <c r="A6" s="39" t="s">
        <v>14</v>
      </c>
      <c r="B6" s="50" t="s">
        <v>60</v>
      </c>
      <c r="C6" s="51"/>
      <c r="D6" s="11" t="s">
        <v>52</v>
      </c>
      <c r="E6" s="36" t="s">
        <v>50</v>
      </c>
      <c r="F6" s="3"/>
      <c r="G6" s="36">
        <f>IF((F6+F7+F8)&gt;10,10,(F6+F7+F8))</f>
        <v>0</v>
      </c>
    </row>
    <row r="7" spans="1:7" ht="33.75" customHeight="1" x14ac:dyDescent="0.35">
      <c r="A7" s="40"/>
      <c r="B7" s="52"/>
      <c r="C7" s="53"/>
      <c r="D7" s="11" t="s">
        <v>53</v>
      </c>
      <c r="E7" s="38"/>
      <c r="F7" s="3"/>
      <c r="G7" s="38"/>
    </row>
    <row r="8" spans="1:7" ht="33.75" customHeight="1" x14ac:dyDescent="0.35">
      <c r="A8" s="41"/>
      <c r="B8" s="54"/>
      <c r="C8" s="55"/>
      <c r="D8" s="11" t="s">
        <v>54</v>
      </c>
      <c r="E8" s="37"/>
      <c r="F8" s="3"/>
      <c r="G8" s="37"/>
    </row>
    <row r="9" spans="1:7" ht="38.25" customHeight="1" x14ac:dyDescent="0.35">
      <c r="A9" s="10" t="s">
        <v>15</v>
      </c>
      <c r="B9" s="48" t="s">
        <v>134</v>
      </c>
      <c r="C9" s="49"/>
      <c r="D9" s="11" t="s">
        <v>48</v>
      </c>
      <c r="E9" s="11" t="s">
        <v>50</v>
      </c>
      <c r="F9" s="3"/>
      <c r="G9" s="11">
        <f>IF((F9)&gt;10,10,(F9))</f>
        <v>0</v>
      </c>
    </row>
    <row r="10" spans="1:7" ht="53.25" customHeight="1" x14ac:dyDescent="0.35">
      <c r="A10" s="10" t="s">
        <v>16</v>
      </c>
      <c r="B10" s="48" t="s">
        <v>61</v>
      </c>
      <c r="C10" s="49"/>
      <c r="D10" s="10" t="s">
        <v>25</v>
      </c>
      <c r="E10" s="11" t="s">
        <v>50</v>
      </c>
      <c r="F10" s="3"/>
      <c r="G10" s="11">
        <f t="shared" ref="G10" si="0">IF((F10)&gt;10,10,(F10))</f>
        <v>0</v>
      </c>
    </row>
    <row r="11" spans="1:7" ht="54.75" customHeight="1" x14ac:dyDescent="0.35">
      <c r="A11" s="10" t="s">
        <v>17</v>
      </c>
      <c r="B11" s="48" t="s">
        <v>62</v>
      </c>
      <c r="C11" s="49"/>
      <c r="D11" s="16" t="s">
        <v>68</v>
      </c>
      <c r="E11" s="11" t="s">
        <v>79</v>
      </c>
      <c r="F11" s="3"/>
      <c r="G11" s="11">
        <f>IF((F11)&gt;6,6,(F11))</f>
        <v>0</v>
      </c>
    </row>
    <row r="12" spans="1:7" ht="50.25" customHeight="1" x14ac:dyDescent="0.35">
      <c r="A12" s="39" t="s">
        <v>39</v>
      </c>
      <c r="B12" s="50" t="s">
        <v>135</v>
      </c>
      <c r="C12" s="11" t="s">
        <v>85</v>
      </c>
      <c r="D12" s="17" t="s">
        <v>69</v>
      </c>
      <c r="E12" s="36" t="s">
        <v>80</v>
      </c>
      <c r="F12" s="3"/>
      <c r="G12" s="39">
        <f>IF((F12+F13+F14+F15+F16+F17)&gt;20,20,(F12+F13+F14+F15+F16+F17))</f>
        <v>0</v>
      </c>
    </row>
    <row r="13" spans="1:7" ht="48.75" customHeight="1" x14ac:dyDescent="0.35">
      <c r="A13" s="40"/>
      <c r="B13" s="52"/>
      <c r="C13" s="11" t="s">
        <v>86</v>
      </c>
      <c r="D13" s="17" t="s">
        <v>70</v>
      </c>
      <c r="E13" s="38"/>
      <c r="F13" s="3"/>
      <c r="G13" s="40"/>
    </row>
    <row r="14" spans="1:7" ht="51.75" customHeight="1" x14ac:dyDescent="0.35">
      <c r="A14" s="40"/>
      <c r="B14" s="52"/>
      <c r="C14" s="11" t="s">
        <v>87</v>
      </c>
      <c r="D14" s="17" t="s">
        <v>71</v>
      </c>
      <c r="E14" s="38"/>
      <c r="F14" s="3"/>
      <c r="G14" s="40"/>
    </row>
    <row r="15" spans="1:7" ht="52.5" customHeight="1" x14ac:dyDescent="0.35">
      <c r="A15" s="40"/>
      <c r="B15" s="52"/>
      <c r="C15" s="11" t="s">
        <v>88</v>
      </c>
      <c r="D15" s="17" t="s">
        <v>72</v>
      </c>
      <c r="E15" s="38"/>
      <c r="F15" s="3"/>
      <c r="G15" s="40"/>
    </row>
    <row r="16" spans="1:7" ht="33" customHeight="1" x14ac:dyDescent="0.35">
      <c r="A16" s="40"/>
      <c r="B16" s="52"/>
      <c r="C16" s="11" t="s">
        <v>89</v>
      </c>
      <c r="D16" s="17" t="s">
        <v>73</v>
      </c>
      <c r="E16" s="38"/>
      <c r="F16" s="3"/>
      <c r="G16" s="40"/>
    </row>
    <row r="17" spans="1:7" ht="42" x14ac:dyDescent="0.35">
      <c r="A17" s="40"/>
      <c r="B17" s="52"/>
      <c r="C17" s="11" t="s">
        <v>90</v>
      </c>
      <c r="D17" s="17" t="s">
        <v>74</v>
      </c>
      <c r="E17" s="38"/>
      <c r="F17" s="3"/>
      <c r="G17" s="41"/>
    </row>
    <row r="18" spans="1:7" ht="24" customHeight="1" x14ac:dyDescent="0.35">
      <c r="A18" s="10" t="s">
        <v>40</v>
      </c>
      <c r="B18" s="48" t="s">
        <v>63</v>
      </c>
      <c r="C18" s="49"/>
      <c r="D18" s="18" t="s">
        <v>67</v>
      </c>
      <c r="E18" s="17" t="s">
        <v>50</v>
      </c>
      <c r="F18" s="7"/>
      <c r="G18" s="10">
        <f>IF((F18)&gt;10,10,(F18))</f>
        <v>0</v>
      </c>
    </row>
    <row r="19" spans="1:7" ht="27" customHeight="1" x14ac:dyDescent="0.35">
      <c r="A19" s="10" t="s">
        <v>41</v>
      </c>
      <c r="B19" s="48" t="s">
        <v>64</v>
      </c>
      <c r="C19" s="49"/>
      <c r="D19" s="19" t="s">
        <v>75</v>
      </c>
      <c r="E19" s="17" t="s">
        <v>50</v>
      </c>
      <c r="F19" s="7"/>
      <c r="G19" s="10">
        <f t="shared" ref="G19:G20" si="1">IF((F19)&gt;10,10,(F19))</f>
        <v>0</v>
      </c>
    </row>
    <row r="20" spans="1:7" ht="36.75" customHeight="1" x14ac:dyDescent="0.35">
      <c r="A20" s="15" t="s">
        <v>42</v>
      </c>
      <c r="B20" s="48" t="s">
        <v>94</v>
      </c>
      <c r="C20" s="49"/>
      <c r="D20" s="20" t="s">
        <v>75</v>
      </c>
      <c r="E20" s="17" t="s">
        <v>50</v>
      </c>
      <c r="F20" s="7"/>
      <c r="G20" s="15">
        <f t="shared" si="1"/>
        <v>0</v>
      </c>
    </row>
    <row r="21" spans="1:7" ht="75" customHeight="1" x14ac:dyDescent="0.35">
      <c r="A21" s="10" t="s">
        <v>55</v>
      </c>
      <c r="B21" s="48" t="s">
        <v>65</v>
      </c>
      <c r="C21" s="49"/>
      <c r="D21" s="19" t="s">
        <v>37</v>
      </c>
      <c r="E21" s="17" t="s">
        <v>81</v>
      </c>
      <c r="F21" s="7"/>
      <c r="G21" s="10">
        <f>IF((F21)&gt;15,15,(F21))</f>
        <v>0</v>
      </c>
    </row>
    <row r="22" spans="1:7" ht="60" customHeight="1" x14ac:dyDescent="0.35">
      <c r="A22" s="10" t="s">
        <v>56</v>
      </c>
      <c r="B22" s="48" t="s">
        <v>66</v>
      </c>
      <c r="C22" s="49"/>
      <c r="D22" s="19" t="s">
        <v>76</v>
      </c>
      <c r="E22" s="17" t="s">
        <v>77</v>
      </c>
      <c r="F22" s="7"/>
      <c r="G22" s="10">
        <f>IF((F22)&gt;5,5,(F22))</f>
        <v>0</v>
      </c>
    </row>
    <row r="23" spans="1:7" ht="15.5" x14ac:dyDescent="0.35">
      <c r="A23" s="42" t="s">
        <v>82</v>
      </c>
      <c r="B23" s="42"/>
      <c r="C23" s="42"/>
      <c r="D23" s="42"/>
      <c r="E23" s="42"/>
      <c r="F23" s="42"/>
      <c r="G23" s="9">
        <f>SUM(G3:G22)</f>
        <v>0</v>
      </c>
    </row>
  </sheetData>
  <mergeCells count="24">
    <mergeCell ref="B12:B17"/>
    <mergeCell ref="B22:C22"/>
    <mergeCell ref="B2:C2"/>
    <mergeCell ref="B9:C9"/>
    <mergeCell ref="B10:C10"/>
    <mergeCell ref="B11:C11"/>
    <mergeCell ref="B18:C18"/>
    <mergeCell ref="B19:C19"/>
    <mergeCell ref="A1:G1"/>
    <mergeCell ref="B20:C20"/>
    <mergeCell ref="E3:E4"/>
    <mergeCell ref="E12:E17"/>
    <mergeCell ref="A23:F23"/>
    <mergeCell ref="G3:G4"/>
    <mergeCell ref="G12:G17"/>
    <mergeCell ref="B3:C3"/>
    <mergeCell ref="B4:C4"/>
    <mergeCell ref="B5:C5"/>
    <mergeCell ref="B6:C8"/>
    <mergeCell ref="B21:C21"/>
    <mergeCell ref="A6:A8"/>
    <mergeCell ref="E6:E8"/>
    <mergeCell ref="G6:G8"/>
    <mergeCell ref="A12:A1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D44"/>
  <sheetViews>
    <sheetView zoomScaleNormal="100" workbookViewId="0">
      <selection activeCell="B43" sqref="B43:C43"/>
    </sheetView>
  </sheetViews>
  <sheetFormatPr defaultRowHeight="14.5" x14ac:dyDescent="0.35"/>
  <cols>
    <col min="1" max="1" width="15.453125" bestFit="1" customWidth="1"/>
    <col min="2" max="2" width="9.81640625" customWidth="1"/>
    <col min="3" max="3" width="57.26953125" customWidth="1"/>
    <col min="4" max="4" width="10.54296875" customWidth="1"/>
  </cols>
  <sheetData>
    <row r="1" spans="1:4" x14ac:dyDescent="0.35">
      <c r="A1" s="58" t="s">
        <v>98</v>
      </c>
      <c r="B1" s="58"/>
      <c r="C1" s="58"/>
      <c r="D1" s="58"/>
    </row>
    <row r="2" spans="1:4" ht="18.75" customHeight="1" x14ac:dyDescent="0.35">
      <c r="A2" s="59" t="s">
        <v>99</v>
      </c>
      <c r="B2" s="59"/>
      <c r="C2" s="59"/>
      <c r="D2" s="59"/>
    </row>
    <row r="4" spans="1:4" x14ac:dyDescent="0.35">
      <c r="A4" s="60" t="s">
        <v>102</v>
      </c>
      <c r="B4" s="60"/>
      <c r="C4" s="24"/>
    </row>
    <row r="5" spans="1:4" x14ac:dyDescent="0.35">
      <c r="A5" s="60" t="s">
        <v>100</v>
      </c>
      <c r="B5" s="60"/>
      <c r="C5" s="24"/>
    </row>
    <row r="6" spans="1:4" x14ac:dyDescent="0.35">
      <c r="A6" s="60" t="s">
        <v>101</v>
      </c>
      <c r="B6" s="60"/>
      <c r="C6" s="25"/>
    </row>
    <row r="8" spans="1:4" x14ac:dyDescent="0.35">
      <c r="A8" s="60" t="s">
        <v>103</v>
      </c>
      <c r="B8" s="60"/>
      <c r="C8" s="60"/>
    </row>
    <row r="9" spans="1:4" x14ac:dyDescent="0.35">
      <c r="A9" s="21" t="s">
        <v>104</v>
      </c>
      <c r="B9" s="24"/>
      <c r="C9" s="26" t="s">
        <v>107</v>
      </c>
    </row>
    <row r="10" spans="1:4" x14ac:dyDescent="0.35">
      <c r="A10" s="21" t="s">
        <v>105</v>
      </c>
      <c r="B10" s="24"/>
      <c r="C10" s="26" t="s">
        <v>107</v>
      </c>
    </row>
    <row r="11" spans="1:4" x14ac:dyDescent="0.35">
      <c r="A11" s="21" t="s">
        <v>106</v>
      </c>
      <c r="B11" s="24"/>
      <c r="C11" s="26" t="s">
        <v>107</v>
      </c>
    </row>
    <row r="12" spans="1:4" x14ac:dyDescent="0.35">
      <c r="A12" s="21" t="s">
        <v>108</v>
      </c>
      <c r="B12" s="21"/>
      <c r="C12" s="26" t="s">
        <v>107</v>
      </c>
    </row>
    <row r="13" spans="1:4" x14ac:dyDescent="0.35">
      <c r="A13" s="21" t="s">
        <v>109</v>
      </c>
      <c r="B13" s="21"/>
      <c r="C13" s="27"/>
    </row>
    <row r="15" spans="1:4" ht="30.75" customHeight="1" x14ac:dyDescent="0.35">
      <c r="A15" s="21" t="s">
        <v>110</v>
      </c>
      <c r="B15" s="29" t="s">
        <v>8</v>
      </c>
      <c r="C15" s="22" t="s">
        <v>111</v>
      </c>
      <c r="D15" s="22" t="s">
        <v>112</v>
      </c>
    </row>
    <row r="16" spans="1:4" x14ac:dyDescent="0.35">
      <c r="A16" s="28"/>
      <c r="B16" s="28"/>
      <c r="C16" s="28"/>
      <c r="D16" s="28"/>
    </row>
    <row r="17" spans="1:4" x14ac:dyDescent="0.35">
      <c r="A17" s="28"/>
      <c r="B17" s="28"/>
      <c r="C17" s="28"/>
      <c r="D17" s="28"/>
    </row>
    <row r="18" spans="1:4" x14ac:dyDescent="0.35">
      <c r="A18" s="28"/>
      <c r="B18" s="28"/>
      <c r="C18" s="28"/>
      <c r="D18" s="28"/>
    </row>
    <row r="19" spans="1:4" x14ac:dyDescent="0.35">
      <c r="A19" s="28"/>
      <c r="B19" s="28"/>
      <c r="C19" s="28"/>
      <c r="D19" s="28"/>
    </row>
    <row r="20" spans="1:4" x14ac:dyDescent="0.35">
      <c r="A20" s="28"/>
      <c r="B20" s="28"/>
      <c r="C20" s="28"/>
      <c r="D20" s="28"/>
    </row>
    <row r="21" spans="1:4" x14ac:dyDescent="0.35">
      <c r="A21" s="28"/>
      <c r="B21" s="28"/>
      <c r="C21" s="28"/>
      <c r="D21" s="28"/>
    </row>
    <row r="22" spans="1:4" x14ac:dyDescent="0.35">
      <c r="A22" s="28"/>
      <c r="B22" s="28"/>
      <c r="C22" s="28"/>
      <c r="D22" s="28"/>
    </row>
    <row r="23" spans="1:4" x14ac:dyDescent="0.35">
      <c r="A23" s="28"/>
      <c r="B23" s="28"/>
      <c r="C23" s="28"/>
      <c r="D23" s="28"/>
    </row>
    <row r="24" spans="1:4" x14ac:dyDescent="0.35">
      <c r="A24" s="28"/>
      <c r="B24" s="28"/>
      <c r="C24" s="28"/>
      <c r="D24" s="28"/>
    </row>
    <row r="25" spans="1:4" x14ac:dyDescent="0.35">
      <c r="A25" s="28"/>
      <c r="B25" s="28"/>
      <c r="C25" s="28"/>
      <c r="D25" s="28"/>
    </row>
    <row r="26" spans="1:4" x14ac:dyDescent="0.35">
      <c r="A26" s="28"/>
      <c r="B26" s="28"/>
      <c r="C26" s="28"/>
      <c r="D26" s="28"/>
    </row>
    <row r="27" spans="1:4" x14ac:dyDescent="0.35">
      <c r="A27" s="28"/>
      <c r="B27" s="28"/>
      <c r="C27" s="28"/>
      <c r="D27" s="28"/>
    </row>
    <row r="28" spans="1:4" x14ac:dyDescent="0.35">
      <c r="A28" s="28"/>
      <c r="B28" s="28"/>
      <c r="C28" s="28"/>
      <c r="D28" s="28"/>
    </row>
    <row r="29" spans="1:4" x14ac:dyDescent="0.35">
      <c r="A29" s="28"/>
      <c r="B29" s="28"/>
      <c r="C29" s="28"/>
      <c r="D29" s="28"/>
    </row>
    <row r="30" spans="1:4" x14ac:dyDescent="0.35">
      <c r="A30" s="28"/>
      <c r="B30" s="28"/>
      <c r="C30" s="28"/>
      <c r="D30" s="28"/>
    </row>
    <row r="31" spans="1:4" x14ac:dyDescent="0.35">
      <c r="A31" s="28"/>
      <c r="B31" s="28"/>
      <c r="C31" s="28"/>
      <c r="D31" s="28"/>
    </row>
    <row r="32" spans="1:4" x14ac:dyDescent="0.35">
      <c r="A32" s="28"/>
      <c r="B32" s="28"/>
      <c r="C32" s="28"/>
      <c r="D32" s="28"/>
    </row>
    <row r="33" spans="1:4" x14ac:dyDescent="0.35">
      <c r="A33" s="28"/>
      <c r="B33" s="28"/>
      <c r="C33" s="28"/>
      <c r="D33" s="28"/>
    </row>
    <row r="34" spans="1:4" x14ac:dyDescent="0.35">
      <c r="A34" s="28"/>
      <c r="B34" s="28"/>
      <c r="C34" s="28"/>
      <c r="D34" s="28"/>
    </row>
    <row r="35" spans="1:4" x14ac:dyDescent="0.35">
      <c r="A35" s="28"/>
      <c r="B35" s="28"/>
      <c r="C35" s="28"/>
      <c r="D35" s="28"/>
    </row>
    <row r="38" spans="1:4" x14ac:dyDescent="0.35">
      <c r="B38" s="64"/>
      <c r="C38" s="64"/>
    </row>
    <row r="39" spans="1:4" x14ac:dyDescent="0.35">
      <c r="B39" s="65">
        <f>C5</f>
        <v>0</v>
      </c>
      <c r="C39" s="65"/>
    </row>
    <row r="40" spans="1:4" x14ac:dyDescent="0.35">
      <c r="B40" s="62" t="s">
        <v>113</v>
      </c>
      <c r="C40" s="62"/>
    </row>
    <row r="42" spans="1:4" x14ac:dyDescent="0.35">
      <c r="B42" s="63"/>
      <c r="C42" s="63"/>
    </row>
    <row r="43" spans="1:4" x14ac:dyDescent="0.35">
      <c r="B43" s="61" t="s">
        <v>136</v>
      </c>
      <c r="C43" s="61"/>
    </row>
    <row r="44" spans="1:4" x14ac:dyDescent="0.35">
      <c r="B44" t="s">
        <v>114</v>
      </c>
    </row>
  </sheetData>
  <mergeCells count="11">
    <mergeCell ref="B43:C43"/>
    <mergeCell ref="B40:C40"/>
    <mergeCell ref="A8:C8"/>
    <mergeCell ref="B42:C42"/>
    <mergeCell ref="B38:C38"/>
    <mergeCell ref="B39:C39"/>
    <mergeCell ref="A1:D1"/>
    <mergeCell ref="A2:D2"/>
    <mergeCell ref="A4:B4"/>
    <mergeCell ref="A5:B5"/>
    <mergeCell ref="A6:B6"/>
  </mergeCells>
  <conditionalFormatting sqref="B13">
    <cfRule type="cellIs" dxfId="4" priority="1" operator="equal">
      <formula>"Aprovado"</formula>
    </cfRule>
    <cfRule type="cellIs" dxfId="3" priority="2" operator="equal">
      <formula>"Reprovado"</formula>
    </cfRule>
    <cfRule type="cellIs" dxfId="2" priority="3" operator="greaterThan">
      <formula>"Aprovado"</formula>
    </cfRule>
    <cfRule type="cellIs" dxfId="1" priority="4" operator="equal">
      <formula>"Reprovado"</formula>
    </cfRule>
    <cfRule type="cellIs" dxfId="0" priority="5" operator="lessThan">
      <formula>70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Instruções gerais </vt:lpstr>
      <vt:lpstr>Identificação </vt:lpstr>
      <vt:lpstr>Grupo 1</vt:lpstr>
      <vt:lpstr>Grupo 2</vt:lpstr>
      <vt:lpstr>Grupo 3</vt:lpstr>
      <vt:lpstr>Relatório para Validação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Lucas Bonfim</cp:lastModifiedBy>
  <dcterms:created xsi:type="dcterms:W3CDTF">2019-02-21T00:22:54Z</dcterms:created>
  <dcterms:modified xsi:type="dcterms:W3CDTF">2023-07-24T18:12:53Z</dcterms:modified>
</cp:coreProperties>
</file>